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3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<sst xmlns="http://schemas.openxmlformats.org/spreadsheetml/2006/main" count="190" uniqueCount="134">
  <si>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</si>
  <si>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</si>
  <si>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</si>
  <si>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</si>
  <si>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</si>
  <si>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</si>
  <si>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</si>
  <si>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</si>
  <si>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</si>
  <si>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</si>
  <si>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</si>
  <si>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</si>
  <si>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</si>
  <si>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</si>
  <si>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</si>
  <si>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</si>
  <si>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</si>
  <si>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</si>
  <si>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</si>
  <si>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</si>
  <si>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</si>
  <si>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</si>
  <si>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</si>
  <si>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</si>
  <si>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</si>
  <si>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</si>
  <si>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</si>
  <si>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</si>
  <si>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</si>
  <si>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</si>
  <si>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</si>
  <si>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</si>
  <si>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</si>
  <si>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</si>
  <si>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</si>
  <si>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</si>
  <si>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</si>
  <si>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</si>
  <si>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</si>
  <si>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</si>
  <si>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</si>
  <si>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</si>
  <si>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</si>
  <si>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</si>
  <si>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</si>
  <si>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</si>
  <si>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Net profit for the period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</si>
  <si>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</si>
  <si>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</si>
  <si>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</si>
  <si>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</si>
  <si>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</si>
  <si>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</si>
  <si>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</si>
  <si>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</si>
  <si>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</si>
  <si>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</si>
  <si>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</si>
  <si>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</si>
  <si>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</si>
  <si>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</si>
  <si>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</si>
  <si>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</si>
  <si>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</si>
  <si>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</si>
  <si>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</si>
  <si>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</si>
  <si>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</si>
  <si>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</si>
  <si>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financial statements</t>
  </si>
  <si>
    <t>-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</si>
  <si>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</si>
  <si>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</si>
  <si>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</si>
  <si>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</si>
  <si>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</si>
  <si>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</si>
  <si>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</si>
  <si>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</si>
  <si>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</si>
  <si>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</si>
  <si>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</si>
  <si>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</si>
  <si>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</si>
  <si>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</si>
  <si>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</si>
  <si>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</si>
  <si>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</si>
  <si>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</si>
  <si>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</si>
  <si>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</si>
  <si>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</si>
  <si>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</si>
  <si>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</si>
  <si>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</si>
  <si>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</si>
  <si>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</si>
  <si>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</si>
  <si>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</si>
  <si>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</si>
  <si>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</si>
  <si>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</si>
  <si>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</si>
  <si>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Profit for the period</t>
  </si>
  <si>
    <t>As at 1 January 2007</t>
  </si>
  <si>
    <t>Prepaid land lease payments</t>
  </si>
  <si>
    <t>(restated)</t>
  </si>
  <si>
    <t>Net proceeds from/(repayment of) other short term borrowings</t>
  </si>
  <si>
    <t>Dividend paid</t>
  </si>
  <si>
    <t>UNAUDITED CONDENSED CONSOLIDATED CASH FLOW STATEMENT</t>
  </si>
  <si>
    <t>UNAUDITED CONDENSED CONSOLIDATED STATEMENT OF CHANGES IN EQUITY</t>
  </si>
  <si>
    <t>UNAUDITED CONDENSED CONSOLIDATED INCOME STATEMENT</t>
  </si>
  <si>
    <t>UNAUDITED CONDENSED CONSOLIDATED BALANCE SHEET</t>
  </si>
  <si>
    <t>As at 1 January 2008</t>
  </si>
  <si>
    <t>ended 31 December 2007 and the accompanying explanatory notes attached to the interim financial statements.</t>
  </si>
  <si>
    <t>Statements for the year ended 31 December 2007 and the accompanying explanatory notes attached to the interim</t>
  </si>
  <si>
    <t>31.12.2007</t>
  </si>
  <si>
    <t>Deferred tax assets</t>
  </si>
  <si>
    <t>Dividends</t>
  </si>
  <si>
    <t>30.09.2008</t>
  </si>
  <si>
    <t>Unaudited 9 months ended 30 September 2007</t>
  </si>
  <si>
    <t>As at 30 September 2007</t>
  </si>
  <si>
    <t>Unaudited 9 months ended 30 September 2008</t>
  </si>
  <si>
    <t>As at 30 September 2008</t>
  </si>
  <si>
    <t>30.09.2007</t>
  </si>
  <si>
    <t>Quarterly Report on Unaudited Consolidated Results for the Nine-Month period ended 30 September 2008</t>
  </si>
  <si>
    <t>Quarterly Report on Unaudited Consolidated Results for the Nine-Month ended 30 September 2008</t>
  </si>
  <si>
    <t>9 Months</t>
  </si>
  <si>
    <t>Proceeds from disposal of property, plant and equipment</t>
  </si>
  <si>
    <t xml:space="preserve">Movement in deferred tax </t>
  </si>
  <si>
    <t>Net proceeds from/(repayment of) HP creditors</t>
  </si>
  <si>
    <t>Net cash (used in)/from financing activities</t>
  </si>
  <si>
    <t>Net cash from/(used in) operating activities</t>
  </si>
  <si>
    <t xml:space="preserve">  recognised in equity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</si>
</sst>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3" xfId="0" applyNumberFormat="1" applyFont="1" applyBorder="1" applyAlignment="1" quotePrefix="1">
      <alignment horizontal="center"/>
    </xf>
    <xf numFmtId="37" fontId="2" fillId="0" borderId="0" xfId="15" applyNumberFormat="1" applyFont="1" applyBorder="1" applyAlignment="1">
      <alignment horizontal="right"/>
    </xf>
    <xf numFmtId="37" fontId="2" fillId="0" borderId="0" xfId="0" applyNumberFormat="1" applyFont="1" applyAlignment="1" quotePrefix="1">
      <alignment horizontal="right"/>
    </xf>
    <xf numFmtId="37" fontId="0" fillId="0" borderId="5" xfId="0" applyNumberFormat="1" applyBorder="1" applyAlignment="1" quotePrefix="1">
      <alignment horizontal="right"/>
    </xf>
    <xf numFmtId="37" fontId="2" fillId="0" borderId="3" xfId="15" applyNumberFormat="1" applyFont="1" applyBorder="1" applyAlignment="1" quotePrefix="1">
      <alignment horizontal="right"/>
    </xf>
    <xf numFmtId="37" fontId="2" fillId="0" borderId="1" xfId="15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8">
      <selection activeCell="A37" sqref="A37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49" t="s">
        <v>73</v>
      </c>
    </row>
    <row r="2" ht="12.75">
      <c r="A2" s="2" t="s">
        <v>125</v>
      </c>
    </row>
    <row r="3" spans="1:11" ht="12.75">
      <c r="A3" s="50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2.75">
      <c r="A4" s="15"/>
    </row>
    <row r="5" ht="12.75">
      <c r="A5" s="41" t="s">
        <v>110</v>
      </c>
    </row>
    <row r="9" spans="3:11" ht="12.75">
      <c r="C9" s="62" t="s">
        <v>43</v>
      </c>
      <c r="D9" s="63"/>
      <c r="E9" s="63"/>
      <c r="F9" s="63"/>
      <c r="G9" s="63"/>
      <c r="H9" s="63"/>
      <c r="I9" s="63"/>
      <c r="J9" s="63"/>
      <c r="K9" s="64"/>
    </row>
    <row r="10" spans="5:9" ht="12.75">
      <c r="E10" s="62" t="s">
        <v>44</v>
      </c>
      <c r="F10" s="63"/>
      <c r="G10" s="64"/>
      <c r="I10" s="21" t="s">
        <v>45</v>
      </c>
    </row>
    <row r="11" spans="3:11" ht="12.75">
      <c r="C11" s="22" t="s">
        <v>32</v>
      </c>
      <c r="D11" s="22"/>
      <c r="E11" s="22" t="s">
        <v>35</v>
      </c>
      <c r="F11" s="22"/>
      <c r="G11" s="22" t="s">
        <v>37</v>
      </c>
      <c r="H11" s="22"/>
      <c r="I11" s="22" t="s">
        <v>39</v>
      </c>
      <c r="J11" s="22"/>
      <c r="K11" s="22" t="s">
        <v>41</v>
      </c>
    </row>
    <row r="12" spans="3:11" ht="12.75">
      <c r="C12" s="22" t="s">
        <v>33</v>
      </c>
      <c r="D12" s="22"/>
      <c r="E12" s="22" t="s">
        <v>36</v>
      </c>
      <c r="F12" s="22"/>
      <c r="G12" s="22" t="s">
        <v>38</v>
      </c>
      <c r="H12" s="22"/>
      <c r="I12" s="22" t="s">
        <v>40</v>
      </c>
      <c r="J12" s="22"/>
      <c r="K12" s="22" t="s">
        <v>42</v>
      </c>
    </row>
    <row r="13" spans="3:11" ht="12.75">
      <c r="C13" s="22" t="s">
        <v>34</v>
      </c>
      <c r="D13" s="22"/>
      <c r="E13" s="22" t="s">
        <v>34</v>
      </c>
      <c r="F13" s="22"/>
      <c r="G13" s="22" t="s">
        <v>34</v>
      </c>
      <c r="H13" s="22"/>
      <c r="I13" s="22" t="s">
        <v>34</v>
      </c>
      <c r="J13" s="22"/>
      <c r="K13" s="22" t="s">
        <v>34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120</v>
      </c>
    </row>
    <row r="17" spans="1:11" ht="12.75">
      <c r="A17" t="s">
        <v>104</v>
      </c>
      <c r="C17" s="44">
        <v>66000</v>
      </c>
      <c r="D17" s="44"/>
      <c r="E17" s="45" t="s">
        <v>70</v>
      </c>
      <c r="F17" s="45"/>
      <c r="G17" s="48">
        <v>6548</v>
      </c>
      <c r="H17" s="44"/>
      <c r="I17" s="44">
        <v>20066</v>
      </c>
      <c r="J17" s="44"/>
      <c r="K17" s="44">
        <f>SUM(C17:I17)</f>
        <v>92614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46</v>
      </c>
      <c r="C19" s="45" t="s">
        <v>70</v>
      </c>
      <c r="D19" s="44"/>
      <c r="E19" s="45" t="s">
        <v>70</v>
      </c>
      <c r="F19" s="45"/>
      <c r="G19" s="45" t="s">
        <v>70</v>
      </c>
      <c r="H19" s="44"/>
      <c r="I19" s="44">
        <v>8419</v>
      </c>
      <c r="J19" s="44"/>
      <c r="K19" s="44">
        <f>SUM(C19:I19)</f>
        <v>8419</v>
      </c>
    </row>
    <row r="20" spans="3:11" ht="12.75">
      <c r="C20" s="45"/>
      <c r="D20" s="44"/>
      <c r="E20" s="45"/>
      <c r="F20" s="45"/>
      <c r="G20" s="45"/>
      <c r="H20" s="44"/>
      <c r="I20" s="44"/>
      <c r="J20" s="44"/>
      <c r="K20" s="44"/>
    </row>
    <row r="21" spans="1:11" ht="12.75">
      <c r="A21" t="s">
        <v>118</v>
      </c>
      <c r="C21" s="45" t="s">
        <v>70</v>
      </c>
      <c r="D21" s="44"/>
      <c r="E21" s="45" t="s">
        <v>70</v>
      </c>
      <c r="F21" s="45"/>
      <c r="G21" s="45" t="s">
        <v>70</v>
      </c>
      <c r="H21" s="44"/>
      <c r="I21" s="44">
        <v>-1320</v>
      </c>
      <c r="J21" s="44"/>
      <c r="K21" s="44">
        <f>I21</f>
        <v>-1320</v>
      </c>
    </row>
    <row r="22" spans="3:11" ht="12.75"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3.5" thickBot="1">
      <c r="A23" t="s">
        <v>121</v>
      </c>
      <c r="C23" s="46">
        <f>SUM(C17:C22)</f>
        <v>66000</v>
      </c>
      <c r="D23" s="46"/>
      <c r="E23" s="47" t="s">
        <v>70</v>
      </c>
      <c r="F23" s="47"/>
      <c r="G23" s="59">
        <v>6548</v>
      </c>
      <c r="H23" s="46"/>
      <c r="I23" s="46">
        <f>SUM(I17:I22)</f>
        <v>27165</v>
      </c>
      <c r="J23" s="46"/>
      <c r="K23" s="46">
        <f>SUM(K17:K22)</f>
        <v>99713</v>
      </c>
    </row>
    <row r="24" spans="3:11" ht="13.5" thickTop="1">
      <c r="C24" s="53"/>
      <c r="D24" s="53"/>
      <c r="E24" s="53"/>
      <c r="F24" s="53"/>
      <c r="G24" s="54"/>
      <c r="H24" s="53"/>
      <c r="I24" s="53"/>
      <c r="J24" s="53"/>
      <c r="K24" s="53"/>
    </row>
    <row r="25" spans="3:11" ht="12.75">
      <c r="C25" s="53"/>
      <c r="D25" s="53"/>
      <c r="E25" s="53"/>
      <c r="F25" s="53"/>
      <c r="G25" s="54"/>
      <c r="H25" s="53"/>
      <c r="I25" s="53"/>
      <c r="J25" s="53"/>
      <c r="K25" s="53"/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21" t="s">
        <v>122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3:11" ht="12.75"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t="s">
        <v>113</v>
      </c>
      <c r="C29" s="44">
        <v>66000</v>
      </c>
      <c r="D29" s="44"/>
      <c r="E29" s="45" t="s">
        <v>70</v>
      </c>
      <c r="F29" s="45"/>
      <c r="G29" s="44">
        <v>6548</v>
      </c>
      <c r="H29" s="44"/>
      <c r="I29" s="44">
        <v>29023</v>
      </c>
      <c r="J29" s="44"/>
      <c r="K29" s="44">
        <f>SUM(C29:I29)</f>
        <v>101571</v>
      </c>
    </row>
    <row r="30" spans="3:11" ht="12.75">
      <c r="C30" s="45"/>
      <c r="D30" s="44"/>
      <c r="E30" s="44"/>
      <c r="F30" s="44"/>
      <c r="G30" s="45"/>
      <c r="H30" s="44"/>
      <c r="I30" s="44"/>
      <c r="J30" s="44"/>
      <c r="K30" s="45"/>
    </row>
    <row r="31" spans="1:11" ht="12.75">
      <c r="A31" t="s">
        <v>46</v>
      </c>
      <c r="C31" s="45" t="s">
        <v>70</v>
      </c>
      <c r="D31" s="44"/>
      <c r="E31" s="45" t="s">
        <v>70</v>
      </c>
      <c r="F31" s="45"/>
      <c r="G31" s="45" t="s">
        <v>70</v>
      </c>
      <c r="H31" s="44"/>
      <c r="I31" s="44">
        <v>20251</v>
      </c>
      <c r="J31" s="44"/>
      <c r="K31" s="48">
        <f>I31</f>
        <v>20251</v>
      </c>
    </row>
    <row r="32" spans="3:11" ht="12.75">
      <c r="C32" s="45"/>
      <c r="D32" s="44"/>
      <c r="E32" s="45"/>
      <c r="F32" s="45"/>
      <c r="G32" s="45"/>
      <c r="H32" s="44"/>
      <c r="I32" s="44"/>
      <c r="J32" s="44"/>
      <c r="K32" s="48"/>
    </row>
    <row r="33" spans="1:11" ht="12.75">
      <c r="A33" t="s">
        <v>118</v>
      </c>
      <c r="C33" s="45" t="s">
        <v>70</v>
      </c>
      <c r="D33" s="44"/>
      <c r="E33" s="45" t="s">
        <v>70</v>
      </c>
      <c r="F33" s="45"/>
      <c r="G33" s="45" t="s">
        <v>70</v>
      </c>
      <c r="H33" s="44"/>
      <c r="I33" s="44">
        <v>-2640</v>
      </c>
      <c r="J33" s="44"/>
      <c r="K33" s="48">
        <f>I33</f>
        <v>-2640</v>
      </c>
    </row>
    <row r="34" spans="3:11" ht="12.75">
      <c r="C34" s="45"/>
      <c r="D34" s="44"/>
      <c r="E34" s="45"/>
      <c r="F34" s="45"/>
      <c r="G34" s="45"/>
      <c r="H34" s="44"/>
      <c r="I34" s="44"/>
      <c r="J34" s="44"/>
      <c r="K34" s="48"/>
    </row>
    <row r="35" spans="1:11" ht="12.75">
      <c r="A35" t="s">
        <v>129</v>
      </c>
      <c r="C35" s="45"/>
      <c r="D35" s="44"/>
      <c r="E35" s="45"/>
      <c r="F35" s="45"/>
      <c r="G35" s="45"/>
      <c r="H35" s="44"/>
      <c r="I35" s="44"/>
      <c r="J35" s="44"/>
      <c r="K35" s="48"/>
    </row>
    <row r="36" spans="1:11" ht="12.75">
      <c r="A36" t="s">
        <v>133</v>
      </c>
      <c r="C36" s="45" t="s">
        <v>70</v>
      </c>
      <c r="D36" s="44"/>
      <c r="E36" s="45" t="s">
        <v>70</v>
      </c>
      <c r="F36" s="45"/>
      <c r="G36" s="48">
        <v>238</v>
      </c>
      <c r="H36" s="44"/>
      <c r="I36" s="45" t="s">
        <v>70</v>
      </c>
      <c r="J36" s="44"/>
      <c r="K36" s="48">
        <v>238</v>
      </c>
    </row>
    <row r="37" spans="3:11" ht="12.75"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thickBot="1">
      <c r="A38" t="s">
        <v>123</v>
      </c>
      <c r="C38" s="46">
        <f>SUM(C29:C37)</f>
        <v>66000</v>
      </c>
      <c r="D38" s="46"/>
      <c r="E38" s="47" t="s">
        <v>70</v>
      </c>
      <c r="F38" s="47"/>
      <c r="G38" s="46">
        <f>SUM(G29:G37)</f>
        <v>6786</v>
      </c>
      <c r="H38" s="46"/>
      <c r="I38" s="46">
        <f>SUM(I29:I37)</f>
        <v>46634</v>
      </c>
      <c r="J38" s="46"/>
      <c r="K38" s="46">
        <f>SUM(K29:K37)</f>
        <v>119420</v>
      </c>
    </row>
    <row r="39" spans="3:11" ht="13.5" thickTop="1">
      <c r="C39" s="44"/>
      <c r="D39" s="44"/>
      <c r="E39" s="44"/>
      <c r="F39" s="44"/>
      <c r="G39" s="44"/>
      <c r="H39" s="44"/>
      <c r="I39" s="44"/>
      <c r="J39" s="44"/>
      <c r="K39" s="44"/>
    </row>
    <row r="40" spans="3:11" ht="12.75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72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114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11">
      <selection activeCell="F56" sqref="F56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9" t="s">
        <v>73</v>
      </c>
    </row>
    <row r="2" ht="12.75">
      <c r="A2" s="2" t="s">
        <v>125</v>
      </c>
    </row>
    <row r="3" spans="1:8" ht="12.75">
      <c r="A3" s="50" t="s">
        <v>74</v>
      </c>
      <c r="B3" s="51"/>
      <c r="C3" s="51"/>
      <c r="D3" s="51"/>
      <c r="E3" s="51"/>
      <c r="F3" s="51"/>
      <c r="G3" s="51"/>
      <c r="H3" s="50"/>
    </row>
    <row r="4" ht="12.75">
      <c r="A4" s="15"/>
    </row>
    <row r="5" ht="12.75">
      <c r="A5" s="41" t="s">
        <v>111</v>
      </c>
    </row>
    <row r="6" ht="12.75">
      <c r="A6" s="41"/>
    </row>
    <row r="8" spans="1:19" ht="15.75" customHeight="1">
      <c r="A8" s="19"/>
      <c r="B8" s="65" t="s">
        <v>47</v>
      </c>
      <c r="C8" s="65"/>
      <c r="D8" s="65"/>
      <c r="E8" s="19"/>
      <c r="F8" s="65" t="s">
        <v>48</v>
      </c>
      <c r="G8" s="65"/>
      <c r="H8" s="65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53</v>
      </c>
      <c r="C9" s="19"/>
      <c r="D9" s="19" t="s">
        <v>50</v>
      </c>
      <c r="E9" s="19"/>
      <c r="F9" s="19" t="s">
        <v>53</v>
      </c>
      <c r="G9" s="19"/>
      <c r="H9" s="19" t="s">
        <v>50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52</v>
      </c>
      <c r="C10" s="19"/>
      <c r="D10" s="19" t="s">
        <v>51</v>
      </c>
      <c r="E10" s="19"/>
      <c r="F10" s="19" t="s">
        <v>52</v>
      </c>
      <c r="G10" s="19"/>
      <c r="H10" s="19" t="s">
        <v>51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49</v>
      </c>
      <c r="C11" s="19"/>
      <c r="D11" s="19" t="s">
        <v>49</v>
      </c>
      <c r="E11" s="19"/>
      <c r="F11" s="19" t="s">
        <v>54</v>
      </c>
      <c r="G11" s="19"/>
      <c r="H11" s="19" t="s">
        <v>55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119</v>
      </c>
      <c r="C12" s="19"/>
      <c r="D12" s="19" t="s">
        <v>124</v>
      </c>
      <c r="E12" s="19"/>
      <c r="F12" s="19" t="s">
        <v>119</v>
      </c>
      <c r="G12" s="19"/>
      <c r="H12" s="19" t="s">
        <v>124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20</v>
      </c>
      <c r="C13" s="11"/>
      <c r="D13" s="11" t="s">
        <v>34</v>
      </c>
      <c r="E13" s="11"/>
      <c r="F13" s="11" t="s">
        <v>34</v>
      </c>
      <c r="G13" s="11"/>
      <c r="H13" s="20" t="s">
        <v>20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56</v>
      </c>
      <c r="B15" s="23">
        <v>37315</v>
      </c>
      <c r="C15" s="23"/>
      <c r="D15" s="23">
        <v>41433</v>
      </c>
      <c r="E15" s="23"/>
      <c r="F15" s="23">
        <v>122412</v>
      </c>
      <c r="H15" s="23">
        <v>106575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57</v>
      </c>
      <c r="B16" s="24">
        <v>-21978</v>
      </c>
      <c r="C16" s="23"/>
      <c r="D16" s="24">
        <v>-31736</v>
      </c>
      <c r="E16" s="23"/>
      <c r="F16" s="24">
        <v>-75901</v>
      </c>
      <c r="H16" s="24">
        <v>-78684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58</v>
      </c>
      <c r="B17" s="32">
        <f>SUM(B15:B16)</f>
        <v>15337</v>
      </c>
      <c r="C17" s="32"/>
      <c r="D17" s="32">
        <f>SUM(D15:D16)</f>
        <v>9697</v>
      </c>
      <c r="E17" s="32"/>
      <c r="F17" s="32">
        <f>SUM(F15:F16)</f>
        <v>46511</v>
      </c>
      <c r="G17" s="11"/>
      <c r="H17" s="32">
        <f>SUM(H15:H16)</f>
        <v>27891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59</v>
      </c>
      <c r="B19" s="23">
        <v>504</v>
      </c>
      <c r="C19" s="23"/>
      <c r="D19" s="23">
        <v>128</v>
      </c>
      <c r="E19" s="23"/>
      <c r="F19" s="23">
        <v>729</v>
      </c>
      <c r="G19" s="1"/>
      <c r="H19" s="23">
        <v>370</v>
      </c>
    </row>
    <row r="20" spans="1:8" ht="12.75">
      <c r="A20" s="2" t="s">
        <v>60</v>
      </c>
      <c r="B20" s="23">
        <f>-1752-953-262-167</f>
        <v>-3134</v>
      </c>
      <c r="C20" s="23"/>
      <c r="D20" s="23">
        <f>-1572-953-223-151</f>
        <v>-2899</v>
      </c>
      <c r="E20" s="23"/>
      <c r="F20" s="23">
        <f>-4115-3888-1279-705</f>
        <v>-9987</v>
      </c>
      <c r="G20" s="1"/>
      <c r="H20" s="23">
        <f>-4096-3600-844-563</f>
        <v>-9103</v>
      </c>
    </row>
    <row r="21" spans="1:8" ht="12.75">
      <c r="A21" s="2" t="s">
        <v>61</v>
      </c>
      <c r="B21" s="23">
        <v>-1525</v>
      </c>
      <c r="C21" s="23"/>
      <c r="D21" s="23">
        <f>-1837</f>
        <v>-1837</v>
      </c>
      <c r="E21" s="23"/>
      <c r="F21" s="23">
        <v>-5366</v>
      </c>
      <c r="G21" s="1"/>
      <c r="H21" s="23">
        <f>-4715</f>
        <v>-4715</v>
      </c>
    </row>
    <row r="22" spans="1:8" ht="12.75">
      <c r="A22" s="2" t="s">
        <v>62</v>
      </c>
      <c r="B22" s="23">
        <f>-1125-67</f>
        <v>-1192</v>
      </c>
      <c r="C22" s="23"/>
      <c r="D22" s="23">
        <f>-914-120</f>
        <v>-1034</v>
      </c>
      <c r="E22" s="23"/>
      <c r="F22" s="23">
        <f>-3060-843</f>
        <v>-3903</v>
      </c>
      <c r="G22" s="1"/>
      <c r="H22" s="23">
        <f>-2741-429</f>
        <v>-3170</v>
      </c>
    </row>
    <row r="23" spans="1:8" ht="12.75">
      <c r="A23" s="2" t="s">
        <v>63</v>
      </c>
      <c r="B23" s="24">
        <v>-510</v>
      </c>
      <c r="C23" s="23"/>
      <c r="D23" s="24">
        <v>-635</v>
      </c>
      <c r="E23" s="23"/>
      <c r="F23" s="24">
        <v>-1329</v>
      </c>
      <c r="G23" s="1"/>
      <c r="H23" s="24">
        <f>-1767</f>
        <v>-1767</v>
      </c>
    </row>
    <row r="24" spans="1:8" ht="12.75">
      <c r="A24" s="9" t="s">
        <v>64</v>
      </c>
      <c r="B24" s="23">
        <f>SUM(B17:B23)</f>
        <v>9480</v>
      </c>
      <c r="C24" s="23"/>
      <c r="D24" s="23">
        <f>SUM(D17:D23)</f>
        <v>3420</v>
      </c>
      <c r="E24" s="23"/>
      <c r="F24" s="23">
        <f>SUM(F17:F23)</f>
        <v>26655</v>
      </c>
      <c r="G24" s="1"/>
      <c r="H24" s="23">
        <f>SUM(H17:H23)</f>
        <v>9506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75</v>
      </c>
      <c r="B26" s="23">
        <v>-2539</v>
      </c>
      <c r="C26" s="23"/>
      <c r="D26" s="23">
        <v>-362</v>
      </c>
      <c r="E26" s="23"/>
      <c r="F26" s="23">
        <v>-6404</v>
      </c>
      <c r="G26" s="1"/>
      <c r="H26" s="23">
        <v>-1087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103</v>
      </c>
      <c r="B28" s="30">
        <f>B24+B26</f>
        <v>6941</v>
      </c>
      <c r="C28" s="23"/>
      <c r="D28" s="30">
        <f>D24+D26</f>
        <v>3058</v>
      </c>
      <c r="E28" s="23"/>
      <c r="F28" s="30">
        <f>F24+F26</f>
        <v>20251</v>
      </c>
      <c r="H28" s="30">
        <f>H24+H26</f>
        <v>8419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65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66</v>
      </c>
      <c r="B34" s="42">
        <f>B28</f>
        <v>6941</v>
      </c>
      <c r="C34" s="23"/>
      <c r="D34" s="42">
        <f>D28</f>
        <v>3058</v>
      </c>
      <c r="E34" s="23"/>
      <c r="F34" s="42">
        <f>F28</f>
        <v>20251</v>
      </c>
      <c r="G34" s="1"/>
      <c r="H34" s="42">
        <f>H28</f>
        <v>8419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67</v>
      </c>
      <c r="B38" s="43">
        <f>(B34/132000)*100</f>
        <v>5.258333333333334</v>
      </c>
      <c r="C38" s="10"/>
      <c r="D38" s="43">
        <f>(D34/132000)*100</f>
        <v>2.3166666666666664</v>
      </c>
      <c r="E38" s="10"/>
      <c r="F38" s="43">
        <f>(F34/132000)*100</f>
        <v>15.341666666666667</v>
      </c>
      <c r="G38" s="10"/>
      <c r="H38" s="43">
        <f>(H34/132000)*100</f>
        <v>6.378030303030304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68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115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69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workbookViewId="0" topLeftCell="A30">
      <selection activeCell="A58" sqref="A58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73</v>
      </c>
    </row>
    <row r="2" ht="12.75">
      <c r="A2" s="2" t="s">
        <v>126</v>
      </c>
    </row>
    <row r="3" spans="1:4" ht="12.75">
      <c r="A3" s="50" t="s">
        <v>77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109</v>
      </c>
      <c r="B5" s="1"/>
      <c r="C5" s="1"/>
      <c r="D5" s="15"/>
    </row>
    <row r="6" spans="1:15" ht="15.75" customHeight="1">
      <c r="A6" s="19"/>
      <c r="B6" s="19" t="s">
        <v>127</v>
      </c>
      <c r="C6" s="19"/>
      <c r="D6" s="19" t="s">
        <v>127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79</v>
      </c>
      <c r="C7" s="19"/>
      <c r="D7" s="19" t="s">
        <v>79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119</v>
      </c>
      <c r="C8" s="19"/>
      <c r="D8" s="19" t="s">
        <v>124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80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81</v>
      </c>
      <c r="B12" s="27">
        <v>26655</v>
      </c>
      <c r="D12" s="37">
        <v>9506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82</v>
      </c>
      <c r="B13" s="28"/>
      <c r="D13" s="5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83</v>
      </c>
      <c r="B14" s="28">
        <v>3272</v>
      </c>
      <c r="D14" s="28">
        <f>3274</f>
        <v>3274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84</v>
      </c>
      <c r="B15" s="29">
        <v>1244</v>
      </c>
      <c r="D15" s="29">
        <f>1696-10</f>
        <v>1686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85</v>
      </c>
      <c r="B16" s="55">
        <f>SUM(B12:B15)</f>
        <v>31171</v>
      </c>
      <c r="C16" s="11"/>
      <c r="D16" s="55">
        <f>SUM(D12:D15)</f>
        <v>14466</v>
      </c>
    </row>
    <row r="17" spans="2:4" ht="12.75">
      <c r="B17" s="55"/>
      <c r="C17" s="11"/>
      <c r="D17" s="55"/>
    </row>
    <row r="18" spans="1:4" ht="12.75">
      <c r="A18" s="2" t="s">
        <v>86</v>
      </c>
      <c r="B18" s="28">
        <f>-2634+6734</f>
        <v>4100</v>
      </c>
      <c r="C18" s="1"/>
      <c r="D18" s="28">
        <f>-8511-15299</f>
        <v>-23810</v>
      </c>
    </row>
    <row r="19" spans="1:4" ht="12.75">
      <c r="A19" s="2" t="s">
        <v>87</v>
      </c>
      <c r="B19" s="28">
        <v>-4443</v>
      </c>
      <c r="C19" s="1"/>
      <c r="D19" s="28">
        <v>6308</v>
      </c>
    </row>
    <row r="20" spans="1:4" ht="12.75">
      <c r="A20" s="2" t="s">
        <v>88</v>
      </c>
      <c r="B20" s="29">
        <v>-1813</v>
      </c>
      <c r="C20" s="1"/>
      <c r="D20" s="29">
        <v>-1807</v>
      </c>
    </row>
    <row r="21" spans="2:4" ht="12.75">
      <c r="B21" s="23"/>
      <c r="C21" s="1"/>
      <c r="D21" s="23"/>
    </row>
    <row r="22" spans="1:4" ht="12.75">
      <c r="A22" s="2" t="s">
        <v>132</v>
      </c>
      <c r="B22" s="23">
        <f>SUM(B16:B20)</f>
        <v>29015</v>
      </c>
      <c r="C22" s="1"/>
      <c r="D22" s="23">
        <f>SUM(D16:D20)</f>
        <v>-4843</v>
      </c>
    </row>
    <row r="23" spans="2:4" ht="12.75">
      <c r="B23" s="23"/>
      <c r="C23" s="1"/>
      <c r="D23" s="23"/>
    </row>
    <row r="24" spans="1:4" ht="12.75">
      <c r="A24" s="9" t="s">
        <v>89</v>
      </c>
      <c r="B24" s="26"/>
      <c r="D24" s="23"/>
    </row>
    <row r="25" spans="1:4" ht="12.75">
      <c r="A25" s="2" t="s">
        <v>90</v>
      </c>
      <c r="B25" s="27">
        <v>-4397</v>
      </c>
      <c r="D25" s="27">
        <f>-8021+6884</f>
        <v>-1137</v>
      </c>
    </row>
    <row r="26" spans="1:4" ht="12.75">
      <c r="A26" s="2" t="s">
        <v>128</v>
      </c>
      <c r="B26" s="60">
        <v>52</v>
      </c>
      <c r="D26" s="28">
        <v>18</v>
      </c>
    </row>
    <row r="27" spans="1:4" ht="12.75">
      <c r="A27" s="2" t="s">
        <v>91</v>
      </c>
      <c r="B27" s="29">
        <v>85</v>
      </c>
      <c r="D27" s="29">
        <v>71</v>
      </c>
    </row>
    <row r="28" spans="2:4" ht="12.75">
      <c r="B28" s="23"/>
      <c r="D28" s="23"/>
    </row>
    <row r="29" spans="1:4" ht="12.75">
      <c r="A29" s="2" t="s">
        <v>92</v>
      </c>
      <c r="B29" s="23">
        <f>SUM(B25:B27)</f>
        <v>-4260</v>
      </c>
      <c r="C29" s="1"/>
      <c r="D29" s="23">
        <f>SUM(D25:D27)</f>
        <v>-1048</v>
      </c>
    </row>
    <row r="30" spans="2:4" ht="12.75">
      <c r="B30" s="23"/>
      <c r="C30" s="1"/>
      <c r="D30" s="23"/>
    </row>
    <row r="31" spans="1:4" ht="12.75">
      <c r="A31" s="9" t="s">
        <v>93</v>
      </c>
      <c r="B31" s="23"/>
      <c r="C31" s="1"/>
      <c r="D31" s="23"/>
    </row>
    <row r="32" spans="1:4" ht="12.75">
      <c r="A32" s="2" t="s">
        <v>94</v>
      </c>
      <c r="B32" s="27">
        <v>-1329</v>
      </c>
      <c r="C32" s="1"/>
      <c r="D32" s="27">
        <v>-1767</v>
      </c>
    </row>
    <row r="33" spans="1:4" ht="12.75">
      <c r="A33" s="2" t="s">
        <v>108</v>
      </c>
      <c r="B33" s="60">
        <v>-2640</v>
      </c>
      <c r="D33" s="55">
        <v>-2640</v>
      </c>
    </row>
    <row r="34" spans="1:4" ht="12.75">
      <c r="A34" s="2" t="s">
        <v>107</v>
      </c>
      <c r="B34" s="55">
        <v>-14714</v>
      </c>
      <c r="D34" s="55">
        <v>9669</v>
      </c>
    </row>
    <row r="35" spans="1:5" ht="12.75">
      <c r="A35" s="2" t="s">
        <v>95</v>
      </c>
      <c r="B35" s="28">
        <v>-949</v>
      </c>
      <c r="C35" s="1"/>
      <c r="D35" s="28">
        <v>-1077</v>
      </c>
      <c r="E35" s="15"/>
    </row>
    <row r="36" spans="1:5" ht="12.75">
      <c r="A36" s="2" t="s">
        <v>130</v>
      </c>
      <c r="B36" s="29">
        <v>1340</v>
      </c>
      <c r="C36" s="1"/>
      <c r="D36" s="29">
        <v>-1210</v>
      </c>
      <c r="E36" s="15"/>
    </row>
    <row r="37" spans="1:5" ht="12.75">
      <c r="A37" s="9"/>
      <c r="B37" s="23"/>
      <c r="C37" s="1"/>
      <c r="D37" s="36"/>
      <c r="E37" s="15"/>
    </row>
    <row r="38" spans="1:5" ht="12.75">
      <c r="A38" s="2" t="s">
        <v>131</v>
      </c>
      <c r="B38" s="23">
        <f>SUM(B32:B36)</f>
        <v>-18292</v>
      </c>
      <c r="C38" s="10"/>
      <c r="D38" s="36">
        <f>SUM(D32:D36)</f>
        <v>2975</v>
      </c>
      <c r="E38" s="15"/>
    </row>
    <row r="39" spans="1:5" ht="12.75">
      <c r="A39" s="9"/>
      <c r="B39" s="24"/>
      <c r="C39" s="1"/>
      <c r="D39" s="34"/>
      <c r="E39" s="15"/>
    </row>
    <row r="40" spans="1:5" ht="15" customHeight="1">
      <c r="A40" s="2" t="s">
        <v>96</v>
      </c>
      <c r="B40" s="23">
        <f>B38+B29+B22</f>
        <v>6463</v>
      </c>
      <c r="C40" s="1"/>
      <c r="D40" s="36">
        <f>D38+D29+D22</f>
        <v>-2916</v>
      </c>
      <c r="E40" s="15"/>
    </row>
    <row r="41" spans="2:5" ht="15" customHeight="1">
      <c r="B41" s="23"/>
      <c r="C41" s="1"/>
      <c r="D41" s="23"/>
      <c r="E41" s="15"/>
    </row>
    <row r="42" spans="1:5" ht="12.75">
      <c r="A42" s="2" t="s">
        <v>98</v>
      </c>
      <c r="B42" s="23">
        <v>3266</v>
      </c>
      <c r="C42" s="1"/>
      <c r="D42" s="36">
        <v>3632</v>
      </c>
      <c r="E42" s="15"/>
    </row>
    <row r="43" spans="2:5" ht="12.75">
      <c r="B43" s="23"/>
      <c r="C43" s="1"/>
      <c r="D43" s="36"/>
      <c r="E43" s="15"/>
    </row>
    <row r="44" spans="1:5" ht="12.75" customHeight="1" thickBot="1">
      <c r="A44" s="2" t="s">
        <v>97</v>
      </c>
      <c r="B44" s="30">
        <f>B40+B42</f>
        <v>9729</v>
      </c>
      <c r="C44" s="1"/>
      <c r="D44" s="40">
        <f>D40+D42</f>
        <v>716</v>
      </c>
      <c r="E44" s="15"/>
    </row>
    <row r="45" spans="1:5" ht="13.5" thickTop="1">
      <c r="A45" s="9"/>
      <c r="B45" s="23"/>
      <c r="C45" s="1"/>
      <c r="D45" s="23"/>
      <c r="E45" s="15"/>
    </row>
    <row r="46" spans="1:4" ht="12.75">
      <c r="A46" s="9"/>
      <c r="B46" s="26"/>
      <c r="D46" s="23"/>
    </row>
    <row r="47" spans="1:4" ht="12.75">
      <c r="A47" s="9" t="s">
        <v>100</v>
      </c>
      <c r="B47" s="26"/>
      <c r="D47" s="23"/>
    </row>
    <row r="48" spans="1:4" ht="12.75" customHeight="1">
      <c r="A48" s="15" t="s">
        <v>11</v>
      </c>
      <c r="B48" s="23">
        <v>7928</v>
      </c>
      <c r="C48" s="1"/>
      <c r="D48" s="36">
        <v>3343</v>
      </c>
    </row>
    <row r="49" spans="1:4" ht="12.75" customHeight="1">
      <c r="A49" s="15" t="s">
        <v>101</v>
      </c>
      <c r="B49" s="23">
        <v>3544</v>
      </c>
      <c r="C49" s="1"/>
      <c r="D49" s="36">
        <v>3607</v>
      </c>
    </row>
    <row r="50" spans="1:4" ht="12.75" customHeight="1">
      <c r="A50" s="2" t="s">
        <v>102</v>
      </c>
      <c r="B50" s="26">
        <v>-1743</v>
      </c>
      <c r="D50" s="57">
        <v>-6234</v>
      </c>
    </row>
    <row r="51" spans="2:4" ht="12.75">
      <c r="B51" s="26"/>
      <c r="D51" s="15"/>
    </row>
    <row r="52" spans="2:4" ht="13.5" thickBot="1">
      <c r="B52" s="30">
        <f>SUM(B48:B50)</f>
        <v>9729</v>
      </c>
      <c r="C52" s="5"/>
      <c r="D52" s="40">
        <f>SUM(D48:D50)</f>
        <v>716</v>
      </c>
    </row>
    <row r="53" spans="2:4" ht="13.5" thickTop="1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99</v>
      </c>
    </row>
    <row r="56" ht="12.75">
      <c r="A56" s="15" t="s">
        <v>115</v>
      </c>
    </row>
    <row r="57" ht="12.75">
      <c r="A57" s="15" t="s">
        <v>69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tabSelected="1" workbookViewId="0" topLeftCell="A26">
      <selection activeCell="B52" sqref="B52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73</v>
      </c>
    </row>
    <row r="2" ht="12.75">
      <c r="A2" s="2" t="s">
        <v>126</v>
      </c>
    </row>
    <row r="3" spans="1:4" ht="12.75">
      <c r="A3" s="50" t="s">
        <v>76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112</v>
      </c>
      <c r="B5" s="1"/>
      <c r="C5" s="1"/>
      <c r="D5" s="15"/>
    </row>
    <row r="6" spans="1:15" ht="15.75" customHeight="1">
      <c r="A6" s="19"/>
      <c r="B6" s="19" t="s">
        <v>21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119</v>
      </c>
      <c r="C8" s="19"/>
      <c r="D8" s="19" t="s">
        <v>116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 t="s">
        <v>106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36035</v>
      </c>
      <c r="D12" s="33">
        <v>34865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740</v>
      </c>
      <c r="D13" s="58">
        <v>740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105</v>
      </c>
      <c r="B14" s="23">
        <v>9370</v>
      </c>
      <c r="D14" s="58">
        <v>9460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3">
        <v>61</v>
      </c>
      <c r="D15" s="36">
        <v>68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117</v>
      </c>
      <c r="B16" s="61">
        <v>2306</v>
      </c>
      <c r="C16" s="1"/>
      <c r="D16" s="34">
        <v>2733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4" ht="12.75">
      <c r="A17" s="6"/>
      <c r="B17" s="32">
        <f>SUM(B12:B16)</f>
        <v>48512</v>
      </c>
      <c r="C17" s="11"/>
      <c r="D17" s="32">
        <f>SUM(D12:D16)</f>
        <v>47866</v>
      </c>
    </row>
    <row r="18" spans="1:4" ht="12.75">
      <c r="A18" s="6"/>
      <c r="B18" s="25"/>
      <c r="C18" s="4"/>
      <c r="D18" s="35"/>
    </row>
    <row r="19" spans="1:4" ht="12.75">
      <c r="A19" s="9" t="s">
        <v>0</v>
      </c>
      <c r="B19" s="26"/>
      <c r="D19" s="33"/>
    </row>
    <row r="20" spans="1:4" ht="12.75">
      <c r="A20" s="2" t="s">
        <v>7</v>
      </c>
      <c r="B20" s="27">
        <v>51722</v>
      </c>
      <c r="D20" s="27">
        <v>49088</v>
      </c>
    </row>
    <row r="21" spans="1:4" ht="12.75">
      <c r="A21" s="2" t="s">
        <v>8</v>
      </c>
      <c r="B21" s="28">
        <v>55443</v>
      </c>
      <c r="D21" s="28">
        <v>63110</v>
      </c>
    </row>
    <row r="22" spans="1:4" ht="12.75">
      <c r="A22" s="2" t="s">
        <v>9</v>
      </c>
      <c r="B22" s="28">
        <v>1086</v>
      </c>
      <c r="D22" s="28">
        <v>1096</v>
      </c>
    </row>
    <row r="23" spans="1:4" ht="12.75">
      <c r="A23" s="2" t="s">
        <v>10</v>
      </c>
      <c r="B23" s="60" t="s">
        <v>70</v>
      </c>
      <c r="D23" s="28">
        <v>3552</v>
      </c>
    </row>
    <row r="24" spans="1:4" ht="12.75">
      <c r="A24" s="2" t="s">
        <v>11</v>
      </c>
      <c r="B24" s="29">
        <v>11472</v>
      </c>
      <c r="D24" s="29">
        <v>7510</v>
      </c>
    </row>
    <row r="25" spans="2:4" ht="12.75">
      <c r="B25" s="26">
        <f>SUM(B20:B24)</f>
        <v>119723</v>
      </c>
      <c r="D25" s="23">
        <f>SUM(D20:D24)</f>
        <v>124356</v>
      </c>
    </row>
    <row r="26" spans="2:4" ht="12.75">
      <c r="B26" s="26"/>
      <c r="D26" s="23"/>
    </row>
    <row r="27" spans="1:4" ht="13.5" thickBot="1">
      <c r="A27" s="9" t="s">
        <v>12</v>
      </c>
      <c r="B27" s="30">
        <f>B25+B17</f>
        <v>168235</v>
      </c>
      <c r="D27" s="30">
        <f>D25+D17</f>
        <v>172222</v>
      </c>
    </row>
    <row r="28" spans="2:4" ht="13.5" thickTop="1">
      <c r="B28" s="23"/>
      <c r="D28" s="23"/>
    </row>
    <row r="29" spans="2:4" ht="12.75">
      <c r="B29" s="23"/>
      <c r="D29" s="23"/>
    </row>
    <row r="30" spans="1:4" ht="12.75">
      <c r="A30" s="9" t="s">
        <v>13</v>
      </c>
      <c r="B30" s="23"/>
      <c r="D30" s="23"/>
    </row>
    <row r="31" spans="1:4" ht="12.75">
      <c r="A31" s="2" t="s">
        <v>14</v>
      </c>
      <c r="B31" s="23">
        <v>66000</v>
      </c>
      <c r="D31" s="23">
        <v>66000</v>
      </c>
    </row>
    <row r="32" spans="1:4" ht="12.75">
      <c r="A32" s="2" t="s">
        <v>15</v>
      </c>
      <c r="B32" s="23">
        <v>6786</v>
      </c>
      <c r="D32" s="23">
        <v>6548</v>
      </c>
    </row>
    <row r="33" spans="1:4" ht="12.75">
      <c r="A33" s="2" t="s">
        <v>16</v>
      </c>
      <c r="B33" s="24">
        <v>46634</v>
      </c>
      <c r="D33" s="24">
        <v>29023</v>
      </c>
    </row>
    <row r="34" spans="1:4" ht="12.75">
      <c r="A34" s="9" t="s">
        <v>17</v>
      </c>
      <c r="B34" s="23">
        <f>SUM(B31:B33)</f>
        <v>119420</v>
      </c>
      <c r="D34" s="23">
        <f>SUM(D31:D33)</f>
        <v>101571</v>
      </c>
    </row>
    <row r="35" spans="2:4" ht="12.75">
      <c r="B35" s="26"/>
      <c r="C35" s="1"/>
      <c r="D35" s="36"/>
    </row>
    <row r="36" spans="1:4" ht="12.75">
      <c r="A36" s="9" t="s">
        <v>22</v>
      </c>
      <c r="B36" s="26"/>
      <c r="D36" s="36"/>
    </row>
    <row r="37" spans="1:4" ht="12.75">
      <c r="A37" s="2" t="s">
        <v>23</v>
      </c>
      <c r="B37" s="27">
        <v>5370</v>
      </c>
      <c r="C37" s="1"/>
      <c r="D37" s="37">
        <v>4553</v>
      </c>
    </row>
    <row r="38" spans="1:4" ht="12.75">
      <c r="A38" s="2" t="s">
        <v>24</v>
      </c>
      <c r="B38" s="28">
        <v>933</v>
      </c>
      <c r="C38" s="1"/>
      <c r="D38" s="38">
        <v>1787</v>
      </c>
    </row>
    <row r="39" spans="1:4" ht="12.75">
      <c r="A39" s="9" t="s">
        <v>28</v>
      </c>
      <c r="B39" s="31">
        <f>SUM(B37:B38)</f>
        <v>6303</v>
      </c>
      <c r="C39" s="1"/>
      <c r="D39" s="39">
        <f>SUM(D37:D38)</f>
        <v>6340</v>
      </c>
    </row>
    <row r="40" spans="2:4" ht="12.75">
      <c r="B40" s="28"/>
      <c r="C40" s="10"/>
      <c r="D40" s="38"/>
    </row>
    <row r="41" spans="1:4" ht="12.75">
      <c r="A41" s="9" t="s">
        <v>1</v>
      </c>
      <c r="B41" s="28"/>
      <c r="C41" s="1"/>
      <c r="D41" s="38"/>
    </row>
    <row r="42" spans="1:4" ht="15" customHeight="1">
      <c r="A42" s="2" t="s">
        <v>25</v>
      </c>
      <c r="B42" s="28">
        <v>10769</v>
      </c>
      <c r="C42" s="1"/>
      <c r="D42" s="38">
        <v>15966</v>
      </c>
    </row>
    <row r="43" spans="1:4" ht="15" customHeight="1">
      <c r="A43" s="2" t="s">
        <v>26</v>
      </c>
      <c r="B43" s="28">
        <v>2784</v>
      </c>
      <c r="D43" s="28">
        <v>2974</v>
      </c>
    </row>
    <row r="44" spans="1:4" ht="12.75">
      <c r="A44" s="2" t="s">
        <v>23</v>
      </c>
      <c r="B44" s="28">
        <v>26938</v>
      </c>
      <c r="D44" s="38">
        <v>44578</v>
      </c>
    </row>
    <row r="45" spans="1:4" ht="12.75">
      <c r="A45" s="2" t="s">
        <v>27</v>
      </c>
      <c r="B45" s="60">
        <v>2021</v>
      </c>
      <c r="D45" s="38">
        <v>793</v>
      </c>
    </row>
    <row r="46" spans="1:4" ht="12.75" customHeight="1">
      <c r="A46" s="9" t="s">
        <v>29</v>
      </c>
      <c r="B46" s="31">
        <f>SUM(B42:B45)</f>
        <v>42512</v>
      </c>
      <c r="D46" s="39">
        <f>SUM(D42:D45)</f>
        <v>64311</v>
      </c>
    </row>
    <row r="47" spans="1:4" ht="12.75">
      <c r="A47" s="9"/>
      <c r="B47" s="26"/>
      <c r="D47" s="23"/>
    </row>
    <row r="48" spans="1:4" ht="12.75">
      <c r="A48" s="9" t="s">
        <v>30</v>
      </c>
      <c r="B48" s="26">
        <f>B46+B39</f>
        <v>48815</v>
      </c>
      <c r="D48" s="23">
        <f>D46+D39</f>
        <v>70651</v>
      </c>
    </row>
    <row r="49" spans="1:4" ht="12.75">
      <c r="A49" s="9"/>
      <c r="B49" s="26"/>
      <c r="D49" s="23"/>
    </row>
    <row r="50" spans="1:4" ht="12.75" customHeight="1" thickBot="1">
      <c r="A50" s="9" t="s">
        <v>31</v>
      </c>
      <c r="B50" s="30">
        <f>B48+B34</f>
        <v>168235</v>
      </c>
      <c r="D50" s="40">
        <f>D34+D48</f>
        <v>172222</v>
      </c>
    </row>
    <row r="51" spans="1:4" ht="15" customHeight="1" thickTop="1">
      <c r="A51" s="9"/>
      <c r="D51" s="10"/>
    </row>
    <row r="52" spans="1:4" ht="15" customHeight="1">
      <c r="A52" s="9"/>
      <c r="D52" s="10"/>
    </row>
    <row r="53" ht="12.75">
      <c r="D53" s="15"/>
    </row>
    <row r="54" ht="12.75">
      <c r="A54" s="15" t="s">
        <v>71</v>
      </c>
    </row>
    <row r="55" ht="12.75">
      <c r="A55" s="15" t="s">
        <v>115</v>
      </c>
    </row>
    <row r="56" ht="12.75">
      <c r="A56" s="15" t="s">
        <v>69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U-LI GROUP</cp:lastModifiedBy>
  <cp:lastPrinted>2008-11-24T04:49:48Z</cp:lastPrinted>
  <dcterms:created xsi:type="dcterms:W3CDTF">1999-11-23T06:00:06Z</dcterms:created>
  <dcterms:modified xsi:type="dcterms:W3CDTF">2008-11-26T08:32:40Z</dcterms:modified>
  <cp:category/>
  <cp:version/>
  <cp:contentType/>
  <cp:contentStatus/>
</cp:coreProperties>
</file>